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0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<sst xmlns="http://schemas.openxmlformats.org/spreadsheetml/2006/main" count="83" uniqueCount="81">
  <si>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Can multiply decimals to 10 X10</t>
  </si>
  <si>
    <t>Name</t>
  </si>
  <si>
    <t>Basic-Facts Test</t>
  </si>
  <si>
    <t>0.3 x 0.5 =</t>
  </si>
  <si>
    <t>6.0 x 0.3 =</t>
  </si>
  <si>
    <t>0.3 x 8 =</t>
  </si>
  <si>
    <t>0.7 x 3 =</t>
  </si>
  <si>
    <t>0.5 x 5 =</t>
  </si>
  <si>
    <t>10 x 0.2 =</t>
  </si>
  <si>
    <t>0.8 x 2 =</t>
  </si>
  <si>
    <t>0.7 x 0.5 =</t>
  </si>
  <si>
    <t>8 x 0.4 =</t>
  </si>
  <si>
    <t>0.7 x 1 =</t>
  </si>
  <si>
    <t>6 x 0.8 =</t>
  </si>
  <si>
    <t>0.8 x 5 =</t>
  </si>
  <si>
    <t>10 x 0.5 =</t>
  </si>
  <si>
    <t>2 x 0.8 =</t>
  </si>
  <si>
    <t>4 x 0.1 =</t>
  </si>
  <si>
    <t>8 x 0.05 =</t>
  </si>
  <si>
    <t>9 x 0.7 =</t>
  </si>
  <si>
    <t>0.7 x 4 =</t>
  </si>
  <si>
    <t>0.1 x 0.6 =</t>
  </si>
  <si>
    <t>9 x 0.05 =</t>
  </si>
  <si>
    <t>0.007 x 7 =</t>
  </si>
  <si>
    <t>1 x 1.1 =</t>
  </si>
  <si>
    <t>10 x 0.7 =</t>
  </si>
  <si>
    <t>8 x 0.1 =</t>
  </si>
  <si>
    <t>3 x 0.03 =</t>
  </si>
  <si>
    <t>10 x 0.06 =</t>
  </si>
  <si>
    <t>0.3 x 0.01 =</t>
  </si>
  <si>
    <t>0.04 x 0.5 =</t>
  </si>
  <si>
    <t>0.8 x 0.1 =</t>
  </si>
  <si>
    <t>0.2 x 0.7 =</t>
  </si>
  <si>
    <t>0.6 x 2 =</t>
  </si>
  <si>
    <t>4 x 0.4 =</t>
  </si>
  <si>
    <t>0.7 x 0.2 =</t>
  </si>
  <si>
    <t>0.5 x 4 =</t>
  </si>
  <si>
    <t>0.5 x 0.03 =</t>
  </si>
  <si>
    <t>0.6 x 0.01 =</t>
  </si>
  <si>
    <t>2 x 0.003 =</t>
  </si>
  <si>
    <t>0.4 x 0.03 =</t>
  </si>
  <si>
    <t>4 x 0.2 =</t>
  </si>
  <si>
    <t>0.9 x 2 =</t>
  </si>
  <si>
    <t>0.06 x 7 =</t>
  </si>
  <si>
    <t>2 x 0.06 =</t>
  </si>
  <si>
    <t>0.06 x 0.8 =</t>
  </si>
  <si>
    <t>0.7 x 0.1 =</t>
  </si>
  <si>
    <t>2 x 0.02 =</t>
  </si>
  <si>
    <t>3 x 0.2 =</t>
  </si>
  <si>
    <t>0.7 x 0.07 =</t>
  </si>
  <si>
    <t>0.11 x 1 =</t>
  </si>
  <si>
    <t>0.08 x 8 =</t>
  </si>
  <si>
    <t>10 x 0.3 =</t>
  </si>
  <si>
    <t>4 x 0.09 =</t>
  </si>
  <si>
    <t>5 x 0.01 =</t>
  </si>
  <si>
    <t>0.8 x 1 =</t>
  </si>
  <si>
    <t>10 x 0.8 =</t>
  </si>
  <si>
    <t>0.3 x 0.4 =</t>
  </si>
  <si>
    <t>0.2 x 0.05 =</t>
  </si>
  <si>
    <t>0.09 x 0.1 =</t>
  </si>
  <si>
    <t>0.8 x 6 =</t>
  </si>
  <si>
    <t>10 x 0.02 =</t>
  </si>
  <si>
    <t>9 x 0.02 =</t>
  </si>
  <si>
    <t>0.2 x 10 =</t>
  </si>
  <si>
    <t>0.6 x 0.6 =</t>
  </si>
  <si>
    <t>0.4 x 10 =</t>
  </si>
  <si>
    <t>7 x 0.7 =</t>
  </si>
  <si>
    <t>5 x 0.9 =</t>
  </si>
  <si>
    <t>0.9 x 4 =</t>
  </si>
  <si>
    <t>0.002 x 4 =</t>
  </si>
  <si>
    <t>0.3 x 0.03 =</t>
  </si>
  <si>
    <t>5 x 0.2 =</t>
  </si>
  <si>
    <t>10 x 0.07 =</t>
  </si>
  <si>
    <t>10 x 0.004 =</t>
  </si>
  <si>
    <t>0.7 x 0.04 =</t>
  </si>
  <si>
    <t>7 x 0.6 =</t>
  </si>
  <si>
    <t>10 x 0.1 =</t>
  </si>
  <si>
    <t>4 x 0.6 =</t>
  </si>
  <si>
    <t>0.9 x 0.3 =</t>
  </si>
  <si>
    <t>10 x 0.05 =</t>
  </si>
  <si>
    <t>1.1 x 8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</si>
</sst>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System"/>
      <family val="2"/>
    </font>
    <font>
      <b/>
      <sz val="9"/>
      <color indexed="34"/>
      <name val="System"/>
      <family val="2"/>
    </font>
    <font>
      <b/>
      <sz val="11"/>
      <color indexed="34"/>
      <name val="System"/>
      <family val="2"/>
    </font>
    <font>
      <b/>
      <sz val="9"/>
      <color indexed="63"/>
      <name val="System"/>
      <family val="2"/>
    </font>
    <font>
      <b/>
      <sz val="14"/>
      <color indexed="63"/>
      <name val="System"/>
      <family val="2"/>
    </font>
    <font>
      <b/>
      <sz val="11"/>
      <color indexed="63"/>
      <name val="System"/>
      <family val="2"/>
    </font>
    <font>
      <b/>
      <sz val="12"/>
      <name val="System"/>
      <family val="0"/>
    </font>
    <font>
      <b/>
      <sz val="12"/>
      <color indexed="63"/>
      <name val="System"/>
      <family val="0"/>
    </font>
    <font>
      <b/>
      <sz val="12"/>
      <color indexed="34"/>
      <name val="System"/>
      <family val="0"/>
    </font>
    <font>
      <b/>
      <sz val="12"/>
      <color indexed="8"/>
      <name val="Geneva"/>
      <family val="0"/>
    </font>
    <font>
      <b/>
      <sz val="12"/>
      <color indexed="63"/>
      <name val="Geneva"/>
      <family val="0"/>
    </font>
    <font>
      <b/>
      <sz val="9"/>
      <color indexed="63"/>
      <name val="Geneva"/>
      <family val="0"/>
    </font>
    <font>
      <b/>
      <sz val="10"/>
      <color indexed="63"/>
      <name val="Geneva"/>
      <family val="0"/>
    </font>
    <font>
      <b/>
      <sz val="12"/>
      <name val="Geneva"/>
      <family val="0"/>
    </font>
    <font>
      <sz val="14"/>
      <color indexed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49" fontId="1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4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8" fillId="0" borderId="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7" fillId="0" borderId="2" xfId="0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13</xdr:col>
      <xdr:colOff>466725</xdr:colOff>
      <xdr:row>4</xdr:row>
      <xdr:rowOff>180975</xdr:rowOff>
    </xdr:to>
    <xdr:grpSp>
      <xdr:nvGrpSpPr>
        <xdr:cNvPr id="1" name="Group 2"/>
        <xdr:cNvGrpSpPr>
          <a:grpSpLocks/>
        </xdr:cNvGrpSpPr>
      </xdr:nvGrpSpPr>
      <xdr:grpSpPr>
        <a:xfrm>
          <a:off x="123825" y="238125"/>
          <a:ext cx="6972300" cy="828675"/>
          <a:chOff x="48" y="25"/>
          <a:chExt cx="603" cy="88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48" y="25"/>
            <a:ext cx="603" cy="88"/>
          </a:xfrm>
          <a:prstGeom prst="bevel">
            <a:avLst/>
          </a:prstGeom>
          <a:gradFill rotWithShape="1">
            <a:gsLst>
              <a:gs pos="0">
                <a:srgbClr val="00FFFF"/>
              </a:gs>
              <a:gs pos="100000">
                <a:srgbClr val="007575"/>
              </a:gs>
            </a:gsLst>
            <a:lin ang="5400000" scaled="1"/>
          </a:gra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1</xdr:row>
      <xdr:rowOff>161925</xdr:rowOff>
    </xdr:from>
    <xdr:to>
      <xdr:col>1</xdr:col>
      <xdr:colOff>9525</xdr:colOff>
      <xdr:row>4</xdr:row>
      <xdr:rowOff>28575</xdr:rowOff>
    </xdr:to>
    <xdr:sp>
      <xdr:nvSpPr>
        <xdr:cNvPr id="4" name="AutoShape 5"/>
        <xdr:cNvSpPr>
          <a:spLocks/>
        </xdr:cNvSpPr>
      </xdr:nvSpPr>
      <xdr:spPr>
        <a:xfrm>
          <a:off x="381000" y="361950"/>
          <a:ext cx="676275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7A</a:t>
          </a:r>
        </a:p>
      </xdr:txBody>
    </xdr:sp>
    <xdr:clientData/>
  </xdr:twoCellAnchor>
  <xdr:twoCellAnchor>
    <xdr:from>
      <xdr:col>12</xdr:col>
      <xdr:colOff>609600</xdr:colOff>
      <xdr:row>1</xdr:row>
      <xdr:rowOff>190500</xdr:rowOff>
    </xdr:from>
    <xdr:to>
      <xdr:col>13</xdr:col>
      <xdr:colOff>285750</xdr:colOff>
      <xdr:row>4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6229350" y="390525"/>
          <a:ext cx="6858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7A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RowColHeaders="0" tabSelected="1" workbookViewId="0" topLeftCell="A1">
      <selection activeCell="B8" sqref="B8"/>
    </sheetView>
  </sheetViews>
  <sheetFormatPr defaultColWidth="9.00390625" defaultRowHeight="12"/>
  <cols>
    <col min="1" max="1" width="13.75390625" style="1" customWidth="1"/>
    <col min="2" max="2" width="7.75390625" style="2" customWidth="1"/>
    <col min="3" max="3" width="5.875" style="0" hidden="1" customWidth="1"/>
    <col min="4" max="4" width="3.25390625" style="0" customWidth="1"/>
    <col min="5" max="5" width="13.25390625" style="1" customWidth="1"/>
    <col min="6" max="6" width="7.75390625" style="0" customWidth="1"/>
    <col min="7" max="7" width="4.375" style="0" hidden="1" customWidth="1"/>
    <col min="8" max="8" width="3.25390625" style="0" customWidth="1"/>
    <col min="9" max="9" width="13.25390625" style="1" customWidth="1"/>
    <col min="10" max="10" width="7.75390625" style="0" customWidth="1"/>
    <col min="11" max="11" width="4.00390625" style="0" hidden="1" customWidth="1"/>
    <col min="12" max="12" width="3.75390625" style="0" customWidth="1"/>
    <col min="13" max="13" width="13.25390625" style="1" customWidth="1"/>
    <col min="14" max="14" width="7.75390625" style="0" customWidth="1"/>
    <col min="15" max="15" width="3.00390625" style="0" hidden="1" customWidth="1"/>
    <col min="16" max="16" width="2.75390625" style="0" customWidth="1"/>
    <col min="17" max="16384" width="11.375" style="0" customWidth="1"/>
  </cols>
  <sheetData>
    <row r="1" spans="1:20" ht="15.75">
      <c r="A1" s="10" t="s">
        <v>1</v>
      </c>
      <c r="B1" s="47"/>
      <c r="C1" s="47"/>
      <c r="D1" s="47"/>
      <c r="E1" s="47"/>
      <c r="F1" s="47"/>
      <c r="G1" s="47"/>
      <c r="H1" s="47"/>
      <c r="I1" s="43"/>
      <c r="J1" s="44"/>
      <c r="K1" s="41"/>
      <c r="L1" s="42"/>
      <c r="M1" s="11" t="s">
        <v>2</v>
      </c>
      <c r="O1" s="4"/>
      <c r="P1" s="4"/>
      <c r="Q1" s="3"/>
      <c r="R1" s="3"/>
      <c r="S1" s="3"/>
      <c r="T1" s="3"/>
    </row>
    <row r="2" spans="1:20" ht="18">
      <c r="A2" s="10"/>
      <c r="B2" s="11"/>
      <c r="C2" s="12"/>
      <c r="D2" s="12"/>
      <c r="E2" s="13"/>
      <c r="F2" s="12"/>
      <c r="G2" s="12"/>
      <c r="H2" s="9"/>
      <c r="I2" s="10"/>
      <c r="J2" s="14"/>
      <c r="K2" s="12"/>
      <c r="L2" s="12"/>
      <c r="M2" s="10"/>
      <c r="N2" s="4"/>
      <c r="O2" s="4"/>
      <c r="P2" s="4"/>
      <c r="Q2" s="3"/>
      <c r="R2" s="3"/>
      <c r="S2" s="3"/>
      <c r="T2" s="3"/>
    </row>
    <row r="3" spans="1:20" ht="18">
      <c r="A3" s="10"/>
      <c r="B3" s="11"/>
      <c r="C3" s="12"/>
      <c r="D3" s="12"/>
      <c r="E3" s="13"/>
      <c r="F3" s="12"/>
      <c r="G3" s="12"/>
      <c r="H3" s="9"/>
      <c r="I3" s="10"/>
      <c r="J3" s="14"/>
      <c r="K3" s="12"/>
      <c r="L3" s="12"/>
      <c r="M3" s="10"/>
      <c r="N3" s="4"/>
      <c r="O3" s="4"/>
      <c r="P3" s="4"/>
      <c r="Q3" s="3"/>
      <c r="R3" s="3"/>
      <c r="S3" s="3"/>
      <c r="T3" s="3"/>
    </row>
    <row r="4" spans="1:20" ht="18">
      <c r="A4" s="10"/>
      <c r="B4" s="11"/>
      <c r="C4" s="12"/>
      <c r="D4" s="12"/>
      <c r="E4" s="13"/>
      <c r="F4" s="12"/>
      <c r="G4" s="12"/>
      <c r="H4" s="9"/>
      <c r="I4" s="10"/>
      <c r="J4" s="14"/>
      <c r="K4" s="12"/>
      <c r="L4" s="12"/>
      <c r="M4" s="10"/>
      <c r="N4" s="4"/>
      <c r="O4" s="4"/>
      <c r="P4" s="4"/>
      <c r="Q4" s="3"/>
      <c r="R4" s="3"/>
      <c r="S4" s="3"/>
      <c r="T4" s="3"/>
    </row>
    <row r="5" spans="1:20" ht="15" customHeight="1">
      <c r="A5" s="10"/>
      <c r="B5" s="11"/>
      <c r="C5" s="12"/>
      <c r="D5" s="12"/>
      <c r="E5" s="13"/>
      <c r="F5" s="12"/>
      <c r="G5" s="12"/>
      <c r="H5" s="9"/>
      <c r="I5" s="10"/>
      <c r="J5" s="14"/>
      <c r="K5" s="12"/>
      <c r="L5" s="12"/>
      <c r="M5" s="10"/>
      <c r="N5" s="4"/>
      <c r="O5" s="4"/>
      <c r="P5" s="4"/>
      <c r="Q5" s="3"/>
      <c r="R5" s="3"/>
      <c r="S5" s="3"/>
      <c r="T5" s="3"/>
    </row>
    <row r="6" spans="1:20" ht="12.75">
      <c r="A6" s="10"/>
      <c r="B6" s="11"/>
      <c r="C6" s="12"/>
      <c r="D6" s="12"/>
      <c r="E6" s="13"/>
      <c r="F6" s="12"/>
      <c r="G6" s="12"/>
      <c r="H6" s="45" t="s">
        <v>0</v>
      </c>
      <c r="I6" s="10"/>
      <c r="J6" s="14"/>
      <c r="K6" s="12"/>
      <c r="L6" s="12"/>
      <c r="M6" s="10"/>
      <c r="N6" s="4"/>
      <c r="O6" s="4"/>
      <c r="P6" s="4"/>
      <c r="Q6" s="3"/>
      <c r="R6" s="3"/>
      <c r="S6" s="3"/>
      <c r="T6" s="3"/>
    </row>
    <row r="7" spans="1:20" ht="15.75" customHeight="1">
      <c r="A7" s="30"/>
      <c r="B7" s="11"/>
      <c r="C7" s="12"/>
      <c r="D7" s="12"/>
      <c r="E7" s="38"/>
      <c r="F7" s="39"/>
      <c r="G7" s="39"/>
      <c r="I7" s="40"/>
      <c r="J7" s="12"/>
      <c r="K7" s="12"/>
      <c r="L7" s="12"/>
      <c r="M7" s="10"/>
      <c r="N7" s="4"/>
      <c r="O7" s="4"/>
      <c r="P7" s="4"/>
      <c r="Q7" s="3"/>
      <c r="R7" s="3"/>
      <c r="S7" s="3"/>
      <c r="T7" s="3"/>
    </row>
    <row r="8" spans="1:20" ht="18.75" customHeight="1">
      <c r="A8" s="29" t="s">
        <v>3</v>
      </c>
      <c r="B8" s="33"/>
      <c r="C8" s="34" t="str">
        <f>IF(B8=0.15,1,IF(B8&lt;&gt;0.15,"√"))</f>
        <v>√</v>
      </c>
      <c r="D8" s="48">
        <f>IF(AND($G$31=0,$B$1="check"),IF(C8="√","√",""),"")</f>
      </c>
      <c r="E8" s="29" t="s">
        <v>22</v>
      </c>
      <c r="F8" s="33"/>
      <c r="G8" s="34" t="str">
        <f>IF(F8=0.45,1,IF(F8&lt;&gt;0.45,"√"))</f>
        <v>√</v>
      </c>
      <c r="H8" s="48">
        <f>IF(AND($G$31=0,$B$1="check"),IF(G8="√","√",""),"")</f>
      </c>
      <c r="I8" s="29" t="s">
        <v>42</v>
      </c>
      <c r="J8" s="33"/>
      <c r="K8" s="34" t="str">
        <f>IF(J8=1.8,1,IF(J8&lt;&gt;1.8,"√"))</f>
        <v>√</v>
      </c>
      <c r="L8" s="48">
        <f>IF(AND($G$31=0,$B$1="check"),IF(K8="√","√",""),"")</f>
      </c>
      <c r="M8" s="29" t="s">
        <v>62</v>
      </c>
      <c r="N8" s="33"/>
      <c r="O8" s="16" t="str">
        <f>IF(N8=0.18,1,IF(N8&lt;&gt;0.18,"√"))</f>
        <v>√</v>
      </c>
      <c r="P8" s="48">
        <f>IF(AND($G$31=0,$B$1="check"),IF(O8="√","√",""),"")</f>
      </c>
      <c r="Q8" s="3"/>
      <c r="R8" s="3"/>
      <c r="S8" s="3"/>
      <c r="T8" s="3"/>
    </row>
    <row r="9" spans="1:20" ht="18.75" customHeight="1">
      <c r="A9" s="29" t="s">
        <v>4</v>
      </c>
      <c r="B9" s="33"/>
      <c r="C9" s="34" t="str">
        <f>IF(B9=1.8,1,IF(B9&lt;&gt;1.8,"√"))</f>
        <v>√</v>
      </c>
      <c r="D9" s="48">
        <f aca="true" t="shared" si="0" ref="D9:D27">IF(AND($G$31=0,$B$1="check"),IF(C9="√","√",""),"")</f>
      </c>
      <c r="E9" s="29" t="s">
        <v>23</v>
      </c>
      <c r="F9" s="33"/>
      <c r="G9" s="34" t="str">
        <f>IF(F9=0.049,1,IF(F9&lt;&gt;0.049,"√"))</f>
        <v>√</v>
      </c>
      <c r="H9" s="48">
        <f aca="true" t="shared" si="1" ref="H9:H27">IF(AND($G$31=0,$B$1="check"),IF(G9="√","√",""),"")</f>
      </c>
      <c r="I9" s="29" t="s">
        <v>43</v>
      </c>
      <c r="J9" s="33"/>
      <c r="K9" s="34" t="str">
        <f>IF(J9=0.42,1,IF(J9&lt;&gt;0.42,"√"))</f>
        <v>√</v>
      </c>
      <c r="L9" s="48">
        <f aca="true" t="shared" si="2" ref="L9:L27">IF(AND($G$31=0,$B$1="check"),IF(K9="√","√",""),"")</f>
      </c>
      <c r="M9" s="29" t="s">
        <v>63</v>
      </c>
      <c r="N9" s="33"/>
      <c r="O9" s="16" t="str">
        <f>IF(N9=2,1,IF(N9&lt;&gt;2,"√"))</f>
        <v>√</v>
      </c>
      <c r="P9" s="48">
        <f aca="true" t="shared" si="3" ref="P9:P27">IF(AND($G$31=0,$B$1="check"),IF(O9="√","√",""),"")</f>
      </c>
      <c r="Q9" s="3"/>
      <c r="R9" s="3"/>
      <c r="S9" s="3"/>
      <c r="T9" s="3"/>
    </row>
    <row r="10" spans="1:20" ht="18.75" customHeight="1">
      <c r="A10" s="29" t="s">
        <v>5</v>
      </c>
      <c r="B10" s="33"/>
      <c r="C10" s="34" t="str">
        <f>IF(B10=2.4,1,IF(B10&lt;&gt;2.4,"√"))</f>
        <v>√</v>
      </c>
      <c r="D10" s="48">
        <f t="shared" si="0"/>
      </c>
      <c r="E10" s="29" t="s">
        <v>24</v>
      </c>
      <c r="F10" s="33"/>
      <c r="G10" s="34" t="str">
        <f>IF(F10=1.1,1,IF(F10&lt;&gt;1.1,"√"))</f>
        <v>√</v>
      </c>
      <c r="H10" s="48">
        <f t="shared" si="1"/>
      </c>
      <c r="I10" s="29" t="s">
        <v>44</v>
      </c>
      <c r="J10" s="33"/>
      <c r="K10" s="34" t="str">
        <f>IF(J10=0.12,1,IF(J10&lt;&gt;0.12,"√"))</f>
        <v>√</v>
      </c>
      <c r="L10" s="48">
        <f t="shared" si="2"/>
      </c>
      <c r="M10" s="29" t="s">
        <v>64</v>
      </c>
      <c r="N10" s="33"/>
      <c r="O10" s="16" t="str">
        <f>IF(N10=0.36,1,IF(N10&lt;&gt;0.36,"√"))</f>
        <v>√</v>
      </c>
      <c r="P10" s="48">
        <f t="shared" si="3"/>
      </c>
      <c r="Q10" s="3"/>
      <c r="R10" s="3"/>
      <c r="S10" s="3"/>
      <c r="T10" s="3"/>
    </row>
    <row r="11" spans="1:20" ht="18.75" customHeight="1">
      <c r="A11" s="29" t="s">
        <v>6</v>
      </c>
      <c r="B11" s="33"/>
      <c r="C11" s="34" t="str">
        <f>IF(B11=2.1,1,IF(B11&lt;&gt;2.1,"√"))</f>
        <v>√</v>
      </c>
      <c r="D11" s="48">
        <f t="shared" si="0"/>
      </c>
      <c r="E11" s="29" t="s">
        <v>25</v>
      </c>
      <c r="F11" s="33"/>
      <c r="G11" s="34" t="str">
        <f>IF(F11=7,1,IF(F11&lt;&gt;7,"√"))</f>
        <v>√</v>
      </c>
      <c r="H11" s="48">
        <f t="shared" si="1"/>
      </c>
      <c r="I11" s="29" t="s">
        <v>45</v>
      </c>
      <c r="J11" s="33"/>
      <c r="K11" s="34" t="str">
        <f>IF(J11=0.048,1,IF(J11&lt;&gt;0.048,"√"))</f>
        <v>√</v>
      </c>
      <c r="L11" s="48">
        <f t="shared" si="2"/>
      </c>
      <c r="M11" s="29" t="s">
        <v>65</v>
      </c>
      <c r="N11" s="33"/>
      <c r="O11" s="16" t="str">
        <f>IF(N11=4,1,IF(N11&lt;&gt;4,"√"))</f>
        <v>√</v>
      </c>
      <c r="P11" s="48">
        <f t="shared" si="3"/>
      </c>
      <c r="Q11" s="3"/>
      <c r="R11" s="3"/>
      <c r="S11" s="3"/>
      <c r="T11" s="3"/>
    </row>
    <row r="12" spans="1:20" ht="18.75" customHeight="1">
      <c r="A12" s="29" t="s">
        <v>7</v>
      </c>
      <c r="B12" s="33"/>
      <c r="C12" s="34" t="str">
        <f>IF(B12=2.5,1,IF(B12&lt;&gt;12.5,"√"))</f>
        <v>√</v>
      </c>
      <c r="D12" s="48">
        <f t="shared" si="0"/>
      </c>
      <c r="E12" s="29" t="s">
        <v>26</v>
      </c>
      <c r="F12" s="33"/>
      <c r="G12" s="34" t="str">
        <f>IF(F12=0.8,1,IF(F12&lt;&gt;0.8,"√"))</f>
        <v>√</v>
      </c>
      <c r="H12" s="48">
        <f t="shared" si="1"/>
      </c>
      <c r="I12" s="29" t="s">
        <v>46</v>
      </c>
      <c r="J12" s="33"/>
      <c r="K12" s="34" t="str">
        <f>IF(J12=0.07,1,IF(J12&lt;&gt;0.07,"√"))</f>
        <v>√</v>
      </c>
      <c r="L12" s="48">
        <f t="shared" si="2"/>
      </c>
      <c r="M12" s="29" t="s">
        <v>15</v>
      </c>
      <c r="N12" s="33"/>
      <c r="O12" s="16" t="str">
        <f>IF(N12=5,1,IF(N12&lt;&gt;5,"√"))</f>
        <v>√</v>
      </c>
      <c r="P12" s="48">
        <f t="shared" si="3"/>
      </c>
      <c r="Q12" s="3"/>
      <c r="R12" s="3"/>
      <c r="S12" s="3"/>
      <c r="T12" s="3"/>
    </row>
    <row r="13" spans="1:20" ht="18.75" customHeight="1">
      <c r="A13" s="29" t="s">
        <v>8</v>
      </c>
      <c r="B13" s="33"/>
      <c r="C13" s="34" t="str">
        <f>IF(B13=2,1,IF(B13&lt;&gt;2,"√"))</f>
        <v>√</v>
      </c>
      <c r="D13" s="48">
        <f t="shared" si="0"/>
      </c>
      <c r="E13" s="29" t="s">
        <v>27</v>
      </c>
      <c r="F13" s="33"/>
      <c r="G13" s="34" t="str">
        <f>IF(F13=0.09,1,IF(F13&lt;0.09,"√"))</f>
        <v>√</v>
      </c>
      <c r="H13" s="48">
        <f t="shared" si="1"/>
      </c>
      <c r="I13" s="29" t="s">
        <v>47</v>
      </c>
      <c r="J13" s="33"/>
      <c r="K13" s="34" t="str">
        <f>IF(J13=0.04,1,IF(J13&lt;&gt;0.04,"√"))</f>
        <v>√</v>
      </c>
      <c r="L13" s="48">
        <f t="shared" si="2"/>
      </c>
      <c r="M13" s="29" t="s">
        <v>66</v>
      </c>
      <c r="N13" s="33"/>
      <c r="O13" s="16" t="str">
        <f>IF(N13=4.9,1,IF(N13&lt;&gt;4.9,"√"))</f>
        <v>√</v>
      </c>
      <c r="P13" s="48">
        <f t="shared" si="3"/>
      </c>
      <c r="Q13" s="3"/>
      <c r="R13" s="3"/>
      <c r="S13" s="3"/>
      <c r="T13" s="3"/>
    </row>
    <row r="14" spans="1:20" ht="18.75" customHeight="1">
      <c r="A14" s="29" t="s">
        <v>9</v>
      </c>
      <c r="B14" s="33"/>
      <c r="C14" s="34" t="str">
        <f>IF(B14=1.6,1,IF(B14&lt;&gt;1.6,"√"))</f>
        <v>√</v>
      </c>
      <c r="D14" s="48">
        <f t="shared" si="0"/>
      </c>
      <c r="E14" s="29" t="s">
        <v>28</v>
      </c>
      <c r="F14" s="33"/>
      <c r="G14" s="34" t="str">
        <f>IF(F14=0.6,1,IF(F14&lt;&gt;0.6,"√"))</f>
        <v>√</v>
      </c>
      <c r="H14" s="48">
        <f t="shared" si="1"/>
      </c>
      <c r="I14" s="29" t="s">
        <v>48</v>
      </c>
      <c r="J14" s="33"/>
      <c r="K14" s="34" t="str">
        <f>IF(J14=0.6,1,IF(J14&lt;&gt;0.6,"√"))</f>
        <v>√</v>
      </c>
      <c r="L14" s="48">
        <f t="shared" si="2"/>
      </c>
      <c r="M14" s="29" t="s">
        <v>67</v>
      </c>
      <c r="N14" s="33"/>
      <c r="O14" s="16" t="str">
        <f>IF(N14=4.5,1,IF(N14&lt;&gt;4.5,"√"))</f>
        <v>√</v>
      </c>
      <c r="P14" s="48">
        <f t="shared" si="3"/>
      </c>
      <c r="Q14" s="3"/>
      <c r="R14" s="3"/>
      <c r="S14" s="3"/>
      <c r="T14" s="3"/>
    </row>
    <row r="15" spans="1:20" ht="18.75" customHeight="1">
      <c r="A15" s="29" t="s">
        <v>10</v>
      </c>
      <c r="B15" s="33"/>
      <c r="C15" s="34" t="str">
        <f>IF(B15=0.35,1,IF(B15&lt;&gt;0.35,"√"))</f>
        <v>√</v>
      </c>
      <c r="D15" s="48">
        <f t="shared" si="0"/>
      </c>
      <c r="E15" s="29" t="s">
        <v>29</v>
      </c>
      <c r="F15" s="33"/>
      <c r="G15" s="34" t="str">
        <f>IF(F15=0.003,1,IF(F15&lt;&gt;0.003,"√"))</f>
        <v>√</v>
      </c>
      <c r="H15" s="48">
        <f t="shared" si="1"/>
      </c>
      <c r="I15" s="29" t="s">
        <v>49</v>
      </c>
      <c r="J15" s="33"/>
      <c r="K15" s="34" t="str">
        <f>IF(J15=0.049,1,IF(J15&lt;&gt;0.049,"√"))</f>
        <v>√</v>
      </c>
      <c r="L15" s="48">
        <f t="shared" si="2"/>
      </c>
      <c r="M15" s="29" t="s">
        <v>68</v>
      </c>
      <c r="N15" s="33"/>
      <c r="O15" s="16" t="str">
        <f>IF(N15=3.6,1,IF(N15&lt;&gt;3.66,"√"))</f>
        <v>√</v>
      </c>
      <c r="P15" s="48">
        <f t="shared" si="3"/>
      </c>
      <c r="Q15" s="3"/>
      <c r="R15" s="3"/>
      <c r="S15" s="3"/>
      <c r="T15" s="3"/>
    </row>
    <row r="16" spans="1:20" ht="18.75" customHeight="1">
      <c r="A16" s="29" t="s">
        <v>11</v>
      </c>
      <c r="B16" s="33"/>
      <c r="C16" s="34" t="str">
        <f>IF(B16=3.2,1,IF(B16&lt;&gt;3.2,"√"))</f>
        <v>√</v>
      </c>
      <c r="D16" s="48">
        <f t="shared" si="0"/>
      </c>
      <c r="E16" s="29" t="s">
        <v>30</v>
      </c>
      <c r="F16" s="33"/>
      <c r="G16" s="34" t="str">
        <f>IF(F16=0.02,1,IF(F16&lt;&gt;0.02,"√"))</f>
        <v>√</v>
      </c>
      <c r="H16" s="48">
        <f t="shared" si="1"/>
      </c>
      <c r="I16" s="29" t="s">
        <v>50</v>
      </c>
      <c r="J16" s="33"/>
      <c r="K16" s="34" t="str">
        <f>IF(J16=0.11,1,IF(J16&lt;&gt;0.11,"√"))</f>
        <v>√</v>
      </c>
      <c r="L16" s="48">
        <f t="shared" si="2"/>
      </c>
      <c r="M16" s="29" t="s">
        <v>69</v>
      </c>
      <c r="N16" s="33"/>
      <c r="O16" s="16" t="str">
        <f>IF(N16=0.008,1,IF(N16&lt;&gt;0.008,"√"))</f>
        <v>√</v>
      </c>
      <c r="P16" s="48">
        <f t="shared" si="3"/>
      </c>
      <c r="Q16" s="3"/>
      <c r="R16" s="3"/>
      <c r="S16" s="3"/>
      <c r="T16" s="3"/>
    </row>
    <row r="17" spans="1:20" ht="18.75" customHeight="1">
      <c r="A17" s="29" t="s">
        <v>12</v>
      </c>
      <c r="B17" s="33"/>
      <c r="C17" s="34" t="str">
        <f>IF(B17=0.7,1,IF(B17&lt;&gt;0.7,"√"))</f>
        <v>√</v>
      </c>
      <c r="D17" s="48">
        <f t="shared" si="0"/>
      </c>
      <c r="E17" s="29" t="s">
        <v>31</v>
      </c>
      <c r="F17" s="33"/>
      <c r="G17" s="34" t="str">
        <f>IF(F17=0.08,1,IF(F17&lt;&gt;0.08,"√"))</f>
        <v>√</v>
      </c>
      <c r="H17" s="48">
        <f t="shared" si="1"/>
      </c>
      <c r="I17" s="29" t="s">
        <v>51</v>
      </c>
      <c r="J17" s="33"/>
      <c r="K17" s="34" t="str">
        <f>IF(J17=0.64,1,IF(J17&lt;&gt;0.64,"√"))</f>
        <v>√</v>
      </c>
      <c r="L17" s="48">
        <f t="shared" si="2"/>
      </c>
      <c r="M17" s="29" t="s">
        <v>70</v>
      </c>
      <c r="N17" s="33"/>
      <c r="O17" s="16" t="str">
        <f>IF(N17=0.009,1,IF(N17&lt;&gt;0.009,"√"))</f>
        <v>√</v>
      </c>
      <c r="P17" s="48">
        <f t="shared" si="3"/>
      </c>
      <c r="Q17" s="3"/>
      <c r="R17" s="3"/>
      <c r="S17" s="3"/>
      <c r="T17" s="3"/>
    </row>
    <row r="18" spans="1:20" ht="18.75" customHeight="1">
      <c r="A18" s="29" t="s">
        <v>13</v>
      </c>
      <c r="B18" s="33"/>
      <c r="C18" s="34" t="str">
        <f>IF(B18=4.8,1,IF(B18&lt;&gt;4.8,"√"))</f>
        <v>√</v>
      </c>
      <c r="D18" s="48">
        <f t="shared" si="0"/>
      </c>
      <c r="E18" s="29" t="s">
        <v>32</v>
      </c>
      <c r="F18" s="33"/>
      <c r="G18" s="34" t="str">
        <f>IF(F18=0.14,1,IF(F18&lt;&gt;0.14,"√"))</f>
        <v>√</v>
      </c>
      <c r="H18" s="48">
        <f t="shared" si="1"/>
      </c>
      <c r="I18" s="29" t="s">
        <v>52</v>
      </c>
      <c r="J18" s="33"/>
      <c r="K18" s="34" t="str">
        <f>IF(J18=3,1,IF(J18&lt;&gt;3,"√"))</f>
        <v>√</v>
      </c>
      <c r="L18" s="48">
        <f t="shared" si="2"/>
      </c>
      <c r="M18" s="29" t="s">
        <v>71</v>
      </c>
      <c r="N18" s="33"/>
      <c r="O18" s="16" t="str">
        <f>IF(N18=1,1,IF(N18&lt;&gt;1,"√"))</f>
        <v>√</v>
      </c>
      <c r="P18" s="48">
        <f t="shared" si="3"/>
      </c>
      <c r="Q18" s="3"/>
      <c r="R18" s="3"/>
      <c r="S18" s="3"/>
      <c r="T18" s="3"/>
    </row>
    <row r="19" spans="1:20" ht="18.75" customHeight="1">
      <c r="A19" s="29" t="s">
        <v>80</v>
      </c>
      <c r="B19" s="33"/>
      <c r="C19" s="34" t="str">
        <f>IF(B19=8.8,1,IF(B19&lt;&gt;8.8,"√"))</f>
        <v>√</v>
      </c>
      <c r="D19" s="48">
        <f t="shared" si="0"/>
      </c>
      <c r="E19" s="29" t="s">
        <v>33</v>
      </c>
      <c r="F19" s="33"/>
      <c r="G19" s="34" t="str">
        <f>IF(F19=1.2,1,IF(F19&lt;&gt;1.2,"√"))</f>
        <v>√</v>
      </c>
      <c r="H19" s="48">
        <f t="shared" si="1"/>
      </c>
      <c r="I19" s="29" t="s">
        <v>53</v>
      </c>
      <c r="J19" s="33"/>
      <c r="K19" s="34" t="str">
        <f>IF(J19=0.36,1,IF(J19&lt;&gt;0.36,"√"))</f>
        <v>√</v>
      </c>
      <c r="L19" s="48">
        <f t="shared" si="2"/>
      </c>
      <c r="M19" s="29" t="s">
        <v>72</v>
      </c>
      <c r="N19" s="33"/>
      <c r="O19" s="16" t="str">
        <f>IF(N19=0.7,1,IF(N19&lt;&gt;0.7,"√"))</f>
        <v>√</v>
      </c>
      <c r="P19" s="48">
        <f t="shared" si="3"/>
      </c>
      <c r="Q19" s="3"/>
      <c r="R19" s="3"/>
      <c r="S19" s="3"/>
      <c r="T19" s="3"/>
    </row>
    <row r="20" spans="1:20" ht="18.75" customHeight="1">
      <c r="A20" s="29" t="s">
        <v>14</v>
      </c>
      <c r="B20" s="33"/>
      <c r="C20" s="34" t="str">
        <f>IF(B20=4,1,IF(B20&lt;&gt;4,"√"))</f>
        <v>√</v>
      </c>
      <c r="D20" s="48">
        <f t="shared" si="0"/>
      </c>
      <c r="E20" s="29" t="s">
        <v>34</v>
      </c>
      <c r="F20" s="33"/>
      <c r="G20" s="34" t="str">
        <f>IF(F20=1.6,1,IF(F20&lt;&gt;1.6,"√"))</f>
        <v>√</v>
      </c>
      <c r="H20" s="48">
        <f t="shared" si="1"/>
      </c>
      <c r="I20" s="29" t="s">
        <v>54</v>
      </c>
      <c r="J20" s="33"/>
      <c r="K20" s="34" t="str">
        <f>IF(J20=0.05,1,IF(J20&lt;&gt;0.05,"√"))</f>
        <v>√</v>
      </c>
      <c r="L20" s="48">
        <f t="shared" si="2"/>
      </c>
      <c r="M20" s="29" t="s">
        <v>73</v>
      </c>
      <c r="N20" s="33"/>
      <c r="O20" s="16" t="str">
        <f>IF(N20=0.04,1,IF(N20&lt;&gt;0.04,"√"))</f>
        <v>√</v>
      </c>
      <c r="P20" s="48">
        <f t="shared" si="3"/>
      </c>
      <c r="Q20" s="3"/>
      <c r="R20" s="3"/>
      <c r="S20" s="3"/>
      <c r="T20" s="3"/>
    </row>
    <row r="21" spans="1:20" ht="18.75" customHeight="1">
      <c r="A21" s="29" t="s">
        <v>15</v>
      </c>
      <c r="B21" s="33"/>
      <c r="C21" s="34" t="str">
        <f>IF(B21=5,1,IF(B21&lt;&gt;5,"√"))</f>
        <v>√</v>
      </c>
      <c r="D21" s="48">
        <f t="shared" si="0"/>
      </c>
      <c r="E21" s="29" t="s">
        <v>35</v>
      </c>
      <c r="F21" s="33"/>
      <c r="G21" s="34" t="str">
        <f>IF(F21=0.14,1,IF(F21&lt;&gt;0.14,"√"))</f>
        <v>√</v>
      </c>
      <c r="H21" s="48">
        <f t="shared" si="1"/>
      </c>
      <c r="I21" s="29" t="s">
        <v>55</v>
      </c>
      <c r="J21" s="33"/>
      <c r="K21" s="34" t="str">
        <f>IF(J21=0.8,1,IF(J21&lt;&gt;0.8,"√"))</f>
        <v>√</v>
      </c>
      <c r="L21" s="48">
        <f t="shared" si="2"/>
      </c>
      <c r="M21" s="29" t="s">
        <v>74</v>
      </c>
      <c r="N21" s="33"/>
      <c r="O21" s="16" t="str">
        <f>IF(N21=0.028,1,IF(N21&lt;&gt;0.028,"√"))</f>
        <v>√</v>
      </c>
      <c r="P21" s="48">
        <f t="shared" si="3"/>
      </c>
      <c r="Q21" s="3"/>
      <c r="R21" s="3"/>
      <c r="S21" s="3"/>
      <c r="T21" s="3"/>
    </row>
    <row r="22" spans="1:20" ht="18.75" customHeight="1">
      <c r="A22" s="29" t="s">
        <v>16</v>
      </c>
      <c r="B22" s="33"/>
      <c r="C22" s="34" t="str">
        <f>IF(B22=1.6,1,IF(B22&lt;&gt;1.6,"√"))</f>
        <v>√</v>
      </c>
      <c r="D22" s="48">
        <f t="shared" si="0"/>
      </c>
      <c r="E22" s="29" t="s">
        <v>36</v>
      </c>
      <c r="F22" s="33"/>
      <c r="G22" s="34" t="str">
        <f>IF(F22=2,1,IF(F22&lt;&gt;2,"√"))</f>
        <v>√</v>
      </c>
      <c r="H22" s="48">
        <f t="shared" si="1"/>
      </c>
      <c r="I22" s="29" t="s">
        <v>56</v>
      </c>
      <c r="J22" s="33"/>
      <c r="K22" s="34" t="str">
        <f>IF(J22=8,1,IF(J22&lt;&gt;8,"√"))</f>
        <v>√</v>
      </c>
      <c r="L22" s="48">
        <f t="shared" si="2"/>
      </c>
      <c r="M22" s="29" t="s">
        <v>75</v>
      </c>
      <c r="N22" s="33"/>
      <c r="O22" s="16" t="str">
        <f>IF(N22=4.2,1,IF(N22&lt;&gt;4.2,"√"))</f>
        <v>√</v>
      </c>
      <c r="P22" s="48">
        <f t="shared" si="3"/>
      </c>
      <c r="Q22" s="3"/>
      <c r="R22" s="3"/>
      <c r="S22" s="3"/>
      <c r="T22" s="3"/>
    </row>
    <row r="23" spans="1:20" ht="18.75" customHeight="1">
      <c r="A23" s="29" t="s">
        <v>17</v>
      </c>
      <c r="B23" s="33"/>
      <c r="C23" s="34" t="str">
        <f>IF(B23=0.4,1,IF(B23&lt;&gt;0.4,"√"))</f>
        <v>√</v>
      </c>
      <c r="D23" s="48">
        <f t="shared" si="0"/>
      </c>
      <c r="E23" s="29" t="s">
        <v>37</v>
      </c>
      <c r="F23" s="33"/>
      <c r="G23" s="34" t="str">
        <f>IF(F23=0.015,1,IF(F23&lt;&gt;0.015,"√"))</f>
        <v>√</v>
      </c>
      <c r="H23" s="48">
        <f t="shared" si="1"/>
      </c>
      <c r="I23" s="29" t="s">
        <v>57</v>
      </c>
      <c r="J23" s="33"/>
      <c r="K23" s="34" t="str">
        <f>IF(J23=0.12,1,IF(J23&lt;&gt;0.12,"√"))</f>
        <v>√</v>
      </c>
      <c r="L23" s="48">
        <f t="shared" si="2"/>
      </c>
      <c r="M23" s="29" t="s">
        <v>42</v>
      </c>
      <c r="N23" s="33"/>
      <c r="O23" s="16" t="str">
        <f>IF(N23=1.8,1,IF(N23&lt;&gt;1.8,"√"))</f>
        <v>√</v>
      </c>
      <c r="P23" s="48">
        <f t="shared" si="3"/>
      </c>
      <c r="Q23" s="3"/>
      <c r="R23" s="3"/>
      <c r="S23" s="3"/>
      <c r="T23" s="3"/>
    </row>
    <row r="24" spans="1:20" ht="18.75" customHeight="1">
      <c r="A24" s="29" t="s">
        <v>18</v>
      </c>
      <c r="B24" s="33"/>
      <c r="C24" s="34" t="str">
        <f>IF(B24=0.4,1,IF(B24&lt;&gt;0.4,"√"))</f>
        <v>√</v>
      </c>
      <c r="D24" s="48">
        <f t="shared" si="0"/>
      </c>
      <c r="E24" s="29" t="s">
        <v>38</v>
      </c>
      <c r="F24" s="33"/>
      <c r="G24" s="34" t="str">
        <f>IF(F24=0.006,1,IF(F24&lt;&gt;0.006,"√"))</f>
        <v>√</v>
      </c>
      <c r="H24" s="48">
        <f t="shared" si="1"/>
      </c>
      <c r="I24" s="29" t="s">
        <v>58</v>
      </c>
      <c r="J24" s="33"/>
      <c r="K24" s="34" t="str">
        <f>IF(J24=0.01,1,IF(J24&lt;&gt;0.01,"√"))</f>
        <v>√</v>
      </c>
      <c r="L24" s="48">
        <f t="shared" si="2"/>
      </c>
      <c r="M24" s="29" t="s">
        <v>76</v>
      </c>
      <c r="N24" s="33"/>
      <c r="O24" s="16" t="str">
        <f>IF(N24=1,1,IF(N24&lt;&gt;1,"√"))</f>
        <v>√</v>
      </c>
      <c r="P24" s="48">
        <f t="shared" si="3"/>
      </c>
      <c r="Q24" s="3"/>
      <c r="R24" s="3"/>
      <c r="S24" s="3"/>
      <c r="T24" s="3"/>
    </row>
    <row r="25" spans="1:20" ht="18.75" customHeight="1">
      <c r="A25" s="29" t="s">
        <v>19</v>
      </c>
      <c r="B25" s="33"/>
      <c r="C25" s="34" t="str">
        <f>IF(B25=6.3,1,IF(B25&lt;&gt;6.3,"√"))</f>
        <v>√</v>
      </c>
      <c r="D25" s="48">
        <f t="shared" si="0"/>
      </c>
      <c r="E25" s="29" t="s">
        <v>39</v>
      </c>
      <c r="F25" s="33"/>
      <c r="G25" s="34" t="str">
        <f>IF(F25=0.006,1,IF(F25&lt;&gt;0.006,"√"))</f>
        <v>√</v>
      </c>
      <c r="H25" s="48">
        <f t="shared" si="1"/>
      </c>
      <c r="I25" s="29" t="s">
        <v>59</v>
      </c>
      <c r="J25" s="33"/>
      <c r="K25" s="34" t="str">
        <f>IF(J25=0.009,1,IF(J25&lt;&gt;0.009,"√"))</f>
        <v>√</v>
      </c>
      <c r="L25" s="48">
        <f t="shared" si="2"/>
      </c>
      <c r="M25" s="29" t="s">
        <v>77</v>
      </c>
      <c r="N25" s="33"/>
      <c r="O25" s="16" t="str">
        <f>IF(N25=2.4,1,IF(N25&lt;&gt;2.4,"√"))</f>
        <v>√</v>
      </c>
      <c r="P25" s="48">
        <f t="shared" si="3"/>
      </c>
      <c r="Q25" s="3"/>
      <c r="R25" s="3"/>
      <c r="S25" s="3"/>
      <c r="T25" s="3"/>
    </row>
    <row r="26" spans="1:20" ht="18.75" customHeight="1">
      <c r="A26" s="29" t="s">
        <v>20</v>
      </c>
      <c r="B26" s="33"/>
      <c r="C26" s="34" t="str">
        <f>IF(B26=2.8,1,IF(B26&lt;&gt;2.8,"√"))</f>
        <v>√</v>
      </c>
      <c r="D26" s="48">
        <f t="shared" si="0"/>
      </c>
      <c r="E26" s="29" t="s">
        <v>40</v>
      </c>
      <c r="F26" s="33"/>
      <c r="G26" s="34" t="str">
        <f>IF(F26=0.012,1,IF(F26&lt;&gt;0.012,"√"))</f>
        <v>√</v>
      </c>
      <c r="H26" s="48">
        <f t="shared" si="1"/>
      </c>
      <c r="I26" s="29" t="s">
        <v>60</v>
      </c>
      <c r="J26" s="33"/>
      <c r="K26" s="34" t="str">
        <f>IF(J26=4.8,1,IF(J26&lt;&gt;4.8,"√"))</f>
        <v>√</v>
      </c>
      <c r="L26" s="48">
        <f t="shared" si="2"/>
      </c>
      <c r="M26" s="29" t="s">
        <v>78</v>
      </c>
      <c r="N26" s="33"/>
      <c r="O26" s="16" t="str">
        <f>IF(N26=0.27,1,IF(N26&lt;&gt;0.27,"√"))</f>
        <v>√</v>
      </c>
      <c r="P26" s="48">
        <f t="shared" si="3"/>
      </c>
      <c r="Q26" s="3"/>
      <c r="R26" s="3"/>
      <c r="S26" s="3"/>
      <c r="T26" s="3"/>
    </row>
    <row r="27" spans="1:20" ht="18.75" customHeight="1">
      <c r="A27" s="29" t="s">
        <v>21</v>
      </c>
      <c r="B27" s="33"/>
      <c r="C27" s="34" t="str">
        <f>IF(B27=0.06,1,IF(B27&lt;&gt;0.06,"√"))</f>
        <v>√</v>
      </c>
      <c r="D27" s="48">
        <f t="shared" si="0"/>
      </c>
      <c r="E27" s="29" t="s">
        <v>41</v>
      </c>
      <c r="F27" s="33"/>
      <c r="G27" s="34" t="str">
        <f>IF(F27=0.8,1,IF(F27&lt;&gt;0.8,"√"))</f>
        <v>√</v>
      </c>
      <c r="H27" s="48">
        <f t="shared" si="1"/>
      </c>
      <c r="I27" s="29" t="s">
        <v>61</v>
      </c>
      <c r="J27" s="33"/>
      <c r="K27" s="34" t="str">
        <f>IF(J27=0.2,1,IF(J27&lt;&gt;0.2,"√"))</f>
        <v>√</v>
      </c>
      <c r="L27" s="48">
        <f t="shared" si="2"/>
      </c>
      <c r="M27" s="29" t="s">
        <v>79</v>
      </c>
      <c r="N27" s="33"/>
      <c r="O27" s="16" t="str">
        <f>IF(N27=0.5,1,IF(N27&lt;&gt;0.5,"√"))</f>
        <v>√</v>
      </c>
      <c r="P27" s="48">
        <f t="shared" si="3"/>
      </c>
      <c r="Q27" s="3"/>
      <c r="R27" s="3"/>
      <c r="S27" s="3"/>
      <c r="T27" s="3"/>
    </row>
    <row r="28" spans="1:20" ht="15.75" customHeight="1">
      <c r="A28" s="35"/>
      <c r="B28" s="36"/>
      <c r="C28" s="37"/>
      <c r="D28" s="34"/>
      <c r="E28" s="35"/>
      <c r="F28" s="37"/>
      <c r="G28" s="37"/>
      <c r="H28" s="34"/>
      <c r="I28" s="35"/>
      <c r="J28" s="37"/>
      <c r="K28" s="37"/>
      <c r="L28" s="34"/>
      <c r="M28" s="29"/>
      <c r="N28" s="33"/>
      <c r="O28" s="16"/>
      <c r="P28" s="4"/>
      <c r="Q28" s="3"/>
      <c r="R28" s="3"/>
      <c r="S28" s="3"/>
      <c r="T28" s="3"/>
    </row>
    <row r="29" spans="1:20" ht="15.75" customHeight="1" hidden="1">
      <c r="A29" s="19"/>
      <c r="B29" s="20">
        <f>COUNTBLANK(B8:B27)</f>
        <v>20</v>
      </c>
      <c r="C29" s="21">
        <f>SUM(C8:C27)</f>
        <v>0</v>
      </c>
      <c r="D29" s="21"/>
      <c r="E29" s="19"/>
      <c r="F29" s="20">
        <f>COUNTBLANK(F8:F27)</f>
        <v>20</v>
      </c>
      <c r="G29" s="21">
        <f>SUM(G8:G27)</f>
        <v>0</v>
      </c>
      <c r="H29" s="21"/>
      <c r="I29" s="19"/>
      <c r="J29" s="20">
        <f>COUNTBLANK(J8:J27)</f>
        <v>20</v>
      </c>
      <c r="K29" s="21">
        <f>SUM(K8:K27)</f>
        <v>0</v>
      </c>
      <c r="L29" s="21"/>
      <c r="N29" s="20">
        <f>COUNTBLANK(N8:N27)</f>
        <v>20</v>
      </c>
      <c r="O29" s="21">
        <f>SUM(O8:O27)</f>
        <v>0</v>
      </c>
      <c r="P29" s="4"/>
      <c r="Q29" s="3"/>
      <c r="R29" s="3"/>
      <c r="S29" s="3"/>
      <c r="T29" s="3"/>
    </row>
    <row r="30" spans="4:20" ht="15.75" customHeight="1">
      <c r="D30" s="16"/>
      <c r="H30" s="16"/>
      <c r="L30" s="16"/>
      <c r="M30" s="15"/>
      <c r="N30" s="17"/>
      <c r="O30" s="4"/>
      <c r="P30" s="4"/>
      <c r="Q30" s="3"/>
      <c r="R30" s="3"/>
      <c r="S30" s="3"/>
      <c r="T30" s="3"/>
    </row>
    <row r="31" spans="4:20" ht="15.75" customHeight="1">
      <c r="D31" s="16"/>
      <c r="G31" s="19">
        <f>B29+F29+J29+N29</f>
        <v>80</v>
      </c>
      <c r="H31" s="16"/>
      <c r="K31">
        <f>C29+G29+K29+O29</f>
        <v>0</v>
      </c>
      <c r="L31" s="16"/>
      <c r="M31" s="15"/>
      <c r="N31" s="17"/>
      <c r="O31" s="4"/>
      <c r="P31" s="4"/>
      <c r="Q31" s="3"/>
      <c r="R31" s="3"/>
      <c r="S31" s="3"/>
      <c r="T31" s="3"/>
    </row>
    <row r="32" spans="4:20" ht="15.75" customHeight="1" thickBot="1">
      <c r="D32" s="16"/>
      <c r="H32" s="16"/>
      <c r="L32" s="16"/>
      <c r="M32" s="15"/>
      <c r="N32" s="18"/>
      <c r="O32" s="4"/>
      <c r="P32" s="4"/>
      <c r="Q32" s="3"/>
      <c r="R32" s="3"/>
      <c r="S32" s="3"/>
      <c r="T32" s="3"/>
    </row>
    <row r="33" spans="4:20" ht="15.75" customHeight="1" thickBot="1">
      <c r="D33" s="16"/>
      <c r="H33" s="16"/>
      <c r="I33" s="46">
        <f>IF(G31=0,IF(K31&gt;69,IF(K31=80,"Pass 100%",(80-K31)*-1),""),"")</f>
      </c>
      <c r="J33" s="26"/>
      <c r="L33" s="16"/>
      <c r="M33" s="15"/>
      <c r="N33" s="18"/>
      <c r="O33" s="4"/>
      <c r="P33" s="4"/>
      <c r="Q33" s="3"/>
      <c r="R33" s="3"/>
      <c r="S33" s="3"/>
      <c r="T33" s="3"/>
    </row>
    <row r="34" spans="4:20" ht="15.75" customHeight="1">
      <c r="D34" s="16"/>
      <c r="H34" s="16"/>
      <c r="L34" s="16"/>
      <c r="M34" s="15"/>
      <c r="N34" s="18"/>
      <c r="O34" s="4"/>
      <c r="P34" s="4"/>
      <c r="Q34" s="3"/>
      <c r="R34" s="3"/>
      <c r="S34" s="3"/>
      <c r="T34" s="3"/>
    </row>
    <row r="35" spans="14:20" ht="15.75" customHeight="1">
      <c r="N35" s="22"/>
      <c r="O35" s="4"/>
      <c r="P35" s="4"/>
      <c r="Q35" s="3"/>
      <c r="R35" s="3"/>
      <c r="S35" s="3"/>
      <c r="T35" s="3"/>
    </row>
    <row r="36" spans="1:16" ht="15.75" customHeight="1">
      <c r="A36" s="23"/>
      <c r="B36" s="24"/>
      <c r="C36" s="25"/>
      <c r="D36" s="25"/>
      <c r="E36" s="23"/>
      <c r="F36" s="25"/>
      <c r="G36" s="25"/>
      <c r="H36" s="25"/>
      <c r="K36" s="25"/>
      <c r="L36" s="25"/>
      <c r="O36" s="5"/>
      <c r="P36" s="5"/>
    </row>
    <row r="37" spans="1:16" ht="12.75">
      <c r="A37" s="27"/>
      <c r="B37" s="11"/>
      <c r="C37" s="12"/>
      <c r="D37" s="31"/>
      <c r="E37" s="32"/>
      <c r="F37" s="12"/>
      <c r="G37" s="28"/>
      <c r="H37" s="28"/>
      <c r="I37" s="27"/>
      <c r="J37" s="28"/>
      <c r="K37" s="28"/>
      <c r="L37" s="28"/>
      <c r="M37" s="27"/>
      <c r="N37" s="6"/>
      <c r="O37" s="6"/>
      <c r="P37" s="6"/>
    </row>
    <row r="38" spans="1:16" ht="12">
      <c r="A38" s="7"/>
      <c r="B38" s="8"/>
      <c r="C38" s="9"/>
      <c r="D38" s="9"/>
      <c r="E38" s="7"/>
      <c r="F38" s="9"/>
      <c r="G38" s="9"/>
      <c r="H38" s="9"/>
      <c r="I38" s="7"/>
      <c r="J38" s="9"/>
      <c r="K38" s="9"/>
      <c r="L38" s="9"/>
      <c r="M38" s="7"/>
      <c r="N38" s="9"/>
      <c r="O38" s="9"/>
      <c r="P38" s="9"/>
    </row>
  </sheetData>
  <sheetProtection password="C40A" sheet="1" objects="1" scenarios="1" selectLockedCells="1"/>
  <mergeCells count="1">
    <mergeCell ref="B1:H1"/>
  </mergeCells>
  <printOptions/>
  <pageMargins left="0.5" right="0.5" top="0.5" bottom="0.5" header="0.5" footer="0.5"/>
  <pageSetup orientation="portrait" scale="115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7A</dc:title>
  <dc:subject>Mult. Decimals</dc:subject>
  <dc:creator>Mr. C</dc:creator>
  <cp:keywords/>
  <dc:description/>
  <cp:lastModifiedBy>ss</cp:lastModifiedBy>
  <cp:lastPrinted>2001-03-15T23:28:40Z</cp:lastPrinted>
  <dcterms:created xsi:type="dcterms:W3CDTF">1999-11-30T18:46:32Z</dcterms:created>
  <dcterms:modified xsi:type="dcterms:W3CDTF">2002-03-15T19:30:44Z</dcterms:modified>
  <cp:category/>
  <cp:version/>
  <cp:contentType/>
  <cp:contentStatus/>
</cp:coreProperties>
</file>